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120" windowWidth="19200" windowHeight="10872" tabRatio="741"/>
  </bookViews>
  <sheets>
    <sheet name="Невская СШ" sheetId="1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3" i="11" l="1"/>
  <c r="D30" i="11"/>
  <c r="D26" i="11"/>
  <c r="D23" i="11"/>
  <c r="D20" i="11"/>
  <c r="D17" i="11"/>
  <c r="D15" i="11" l="1"/>
  <c r="D29" i="11" l="1"/>
  <c r="C15" i="11" l="1"/>
  <c r="D14" i="11"/>
  <c r="E14" i="11" s="1"/>
  <c r="D16" i="11"/>
  <c r="E16" i="11" s="1"/>
  <c r="E17" i="11"/>
  <c r="D18" i="11"/>
  <c r="E18" i="11" s="1"/>
  <c r="D21" i="11"/>
  <c r="E21" i="11" s="1"/>
  <c r="E23" i="11"/>
  <c r="D24" i="11"/>
  <c r="E24" i="11" s="1"/>
  <c r="E26" i="11"/>
  <c r="D27" i="11"/>
  <c r="E27" i="11" s="1"/>
  <c r="E30" i="11"/>
  <c r="D31" i="11"/>
  <c r="D13" i="11" s="1"/>
  <c r="E33" i="11"/>
  <c r="D11" i="11"/>
  <c r="E11" i="11" s="1"/>
  <c r="D12" i="11" l="1"/>
  <c r="E31" i="11"/>
  <c r="C29" i="11"/>
  <c r="C13" i="11" s="1"/>
  <c r="C12" i="11" l="1"/>
  <c r="C28" i="11" l="1"/>
  <c r="D28" i="11" s="1"/>
  <c r="E28" i="11" s="1"/>
  <c r="C25" i="11"/>
  <c r="D25" i="11" s="1"/>
  <c r="E25" i="11" s="1"/>
  <c r="E20" i="11"/>
  <c r="E15" i="11" s="1"/>
  <c r="E29" i="11" l="1"/>
  <c r="E13" i="11" s="1"/>
  <c r="E12" i="11" s="1"/>
  <c r="C19" i="11"/>
  <c r="D19" i="11" s="1"/>
  <c r="E19" i="11" s="1"/>
  <c r="C22" i="11"/>
  <c r="D22" i="11" s="1"/>
  <c r="E22" i="11" s="1"/>
</calcChain>
</file>

<file path=xl/sharedStrings.xml><?xml version="1.0" encoding="utf-8"?>
<sst xmlns="http://schemas.openxmlformats.org/spreadsheetml/2006/main" count="56" uniqueCount="33">
  <si>
    <t>в том числе:</t>
  </si>
  <si>
    <t>из них:</t>
  </si>
  <si>
    <t>тыс. тенге</t>
  </si>
  <si>
    <t>единиц</t>
  </si>
  <si>
    <t>штатная численность</t>
  </si>
  <si>
    <t>2. Налоги и другие обязательные платежи в бюджет</t>
  </si>
  <si>
    <r>
      <t xml:space="preserve">3. Коммунальные расходы 
</t>
    </r>
    <r>
      <rPr>
        <i/>
        <sz val="12"/>
        <color theme="1"/>
        <rFont val="Arial Narrow"/>
        <family val="2"/>
        <charset val="204"/>
      </rPr>
      <t>(свет, вода, отопление, связь,интернет, ареднда помещений и др.)</t>
    </r>
  </si>
  <si>
    <t>4. Текущий ремонт помещений и оборудования</t>
  </si>
  <si>
    <r>
      <t xml:space="preserve">5. Капитальные расходы 
</t>
    </r>
    <r>
      <rPr>
        <i/>
        <sz val="12"/>
        <color theme="1"/>
        <rFont val="Arial Narrow"/>
        <family val="2"/>
        <charset val="204"/>
      </rPr>
      <t>(капительный ремонт, приобретение основных средств)</t>
    </r>
  </si>
  <si>
    <r>
      <t xml:space="preserve">6. Прочие расходы 
</t>
    </r>
    <r>
      <rPr>
        <i/>
        <sz val="12"/>
        <color theme="1"/>
        <rFont val="Arial Narrow"/>
        <family val="2"/>
        <charset val="204"/>
      </rPr>
      <t>(приобретение литературы, канцелярских и хозяйственных товаров и др.)</t>
    </r>
  </si>
  <si>
    <t>чел.</t>
  </si>
  <si>
    <t>2. Всего расходы, тыс.тенге</t>
  </si>
  <si>
    <t>3. Фонд заработной платы</t>
  </si>
  <si>
    <t>факт</t>
  </si>
  <si>
    <t>Основные показатели финансовой деятельности организации образования</t>
  </si>
  <si>
    <t>(наименование организации образования)</t>
  </si>
  <si>
    <t>Периодичность: ежеквартально</t>
  </si>
  <si>
    <t>ед. изм.</t>
  </si>
  <si>
    <t>годовой план</t>
  </si>
  <si>
    <t>план на период</t>
  </si>
  <si>
    <t>1. Среднегодовой контингент обучающиеся</t>
  </si>
  <si>
    <t>3.4. Вспомогательный и технический персонал</t>
  </si>
  <si>
    <t>средний расход на 1-го обучающегося</t>
  </si>
  <si>
    <t>среднемесячная заработная плата 1 ед.</t>
  </si>
  <si>
    <t>тенге</t>
  </si>
  <si>
    <t xml:space="preserve">Среднее образование </t>
  </si>
  <si>
    <t>3.1. Административный персонал</t>
  </si>
  <si>
    <t>3.2. Основной персонал - учителя</t>
  </si>
  <si>
    <t xml:space="preserve">  </t>
  </si>
  <si>
    <r>
      <t xml:space="preserve">3.3. Прочий педагогический персонал 
</t>
    </r>
    <r>
      <rPr>
        <b/>
        <i/>
        <sz val="14"/>
        <color theme="1"/>
        <rFont val="Arial Narrow"/>
        <family val="2"/>
        <charset val="204"/>
      </rPr>
      <t>(педагог-психолог, социальный педагог, вожатый и др.)</t>
    </r>
  </si>
  <si>
    <t>2021 год</t>
  </si>
  <si>
    <t>по состоянию на "1 "апреля 2021 г.</t>
  </si>
  <si>
    <t>КГУ«Общеобразовательная школа села Тасшалкар отдела образования по району Биржан сал управления образования Акмолинской области»;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</si>
</sst>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0.0"/>
  </numFmts>
  <fonts count="9" x14ac:knownFonts="1"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  <charset val="204"/>
    </font>
    <font>
      <sz val="16"/>
      <color theme="1"/>
      <name val="Arial Narrow"/>
      <family val="2"/>
      <charset val="204"/>
    </font>
    <font>
      <i/>
      <sz val="14"/>
      <color theme="1"/>
      <name val="Arial Narrow"/>
      <family val="2"/>
      <charset val="204"/>
    </font>
    <font>
      <i/>
      <sz val="12"/>
      <color theme="1"/>
      <name val="Arial Narrow"/>
      <family val="2"/>
      <charset val="204"/>
    </font>
    <font>
      <i/>
      <sz val="10"/>
      <color theme="1"/>
      <name val="Arial Narrow"/>
      <family val="2"/>
      <charset val="204"/>
    </font>
    <font>
      <i/>
      <u/>
      <sz val="14"/>
      <color theme="1"/>
      <name val="Arial Narrow"/>
      <family val="2"/>
      <charset val="204"/>
    </font>
    <font>
      <b/>
      <i/>
      <sz val="14"/>
      <color theme="1"/>
      <name val="Arial Narrow"/>
      <family val="2"/>
      <charset val="204"/>
    </font>
    <font>
      <b/>
      <i/>
      <sz val="10"/>
      <color theme="1"/>
      <name val="Arial Narrow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 applyAlignment="1">
      <alignment horizontal="center" vertical="top"/>
    </xf>
    <xf numFmtId="0" fontId="1" fillId="0" borderId="2" xfId="0" applyFont="1" applyBorder="1"/>
    <xf numFmtId="0" fontId="5" fillId="0" borderId="2" xfId="0" applyFont="1" applyBorder="1" applyAlignment="1">
      <alignment horizontal="center" vertical="center" wrapText="1"/>
    </xf>
    <xf numFmtId="0" fontId="4" fillId="0" borderId="2" xfId="0" applyFont="1" applyBorder="1"/>
    <xf numFmtId="0" fontId="5" fillId="0" borderId="2" xfId="0" applyFont="1" applyBorder="1"/>
    <xf numFmtId="0" fontId="3" fillId="0" borderId="2" xfId="0" applyFont="1" applyBorder="1"/>
    <xf numFmtId="0" fontId="5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wrapText="1"/>
    </xf>
    <xf numFmtId="0" fontId="6" fillId="0" borderId="0" xfId="0" applyFont="1"/>
    <xf numFmtId="165" fontId="2" fillId="0" borderId="0" xfId="0" applyNumberFormat="1" applyFont="1"/>
    <xf numFmtId="165" fontId="2" fillId="0" borderId="2" xfId="0" applyNumberFormat="1" applyFont="1" applyBorder="1" applyAlignment="1">
      <alignment horizontal="center"/>
    </xf>
    <xf numFmtId="0" fontId="1" fillId="2" borderId="2" xfId="0" applyFont="1" applyFill="1" applyBorder="1"/>
    <xf numFmtId="0" fontId="5" fillId="2" borderId="2" xfId="0" applyFont="1" applyFill="1" applyBorder="1" applyAlignment="1">
      <alignment horizontal="center" vertical="center" wrapText="1"/>
    </xf>
    <xf numFmtId="0" fontId="2" fillId="2" borderId="0" xfId="0" applyFont="1" applyFill="1"/>
    <xf numFmtId="0" fontId="3" fillId="2" borderId="2" xfId="0" applyFont="1" applyFill="1" applyBorder="1"/>
    <xf numFmtId="0" fontId="5" fillId="2" borderId="2" xfId="0" applyFont="1" applyFill="1" applyBorder="1" applyAlignment="1">
      <alignment horizontal="center" vertical="center"/>
    </xf>
    <xf numFmtId="165" fontId="2" fillId="2" borderId="2" xfId="0" applyNumberFormat="1" applyFont="1" applyFill="1" applyBorder="1" applyAlignment="1">
      <alignment horizontal="center"/>
    </xf>
    <xf numFmtId="165" fontId="2" fillId="2" borderId="2" xfId="0" applyNumberFormat="1" applyFont="1" applyFill="1" applyBorder="1"/>
    <xf numFmtId="165" fontId="2" fillId="0" borderId="0" xfId="0" applyNumberFormat="1" applyFont="1" applyAlignment="1">
      <alignment horizontal="center"/>
    </xf>
    <xf numFmtId="165" fontId="1" fillId="0" borderId="2" xfId="0" applyNumberFormat="1" applyFont="1" applyBorder="1" applyAlignment="1">
      <alignment horizontal="center"/>
    </xf>
    <xf numFmtId="1" fontId="1" fillId="3" borderId="2" xfId="0" applyNumberFormat="1" applyFont="1" applyFill="1" applyBorder="1" applyAlignment="1">
      <alignment horizontal="center"/>
    </xf>
    <xf numFmtId="0" fontId="8" fillId="0" borderId="2" xfId="0" applyFont="1" applyBorder="1" applyAlignment="1">
      <alignment horizontal="center" vertical="center" wrapText="1"/>
    </xf>
    <xf numFmtId="165" fontId="1" fillId="2" borderId="2" xfId="0" applyNumberFormat="1" applyFont="1" applyFill="1" applyBorder="1" applyAlignment="1">
      <alignment horizontal="center"/>
    </xf>
    <xf numFmtId="165" fontId="1" fillId="3" borderId="2" xfId="0" applyNumberFormat="1" applyFont="1" applyFill="1" applyBorder="1" applyAlignment="1">
      <alignment horizontal="center" vertical="center" wrapText="1"/>
    </xf>
    <xf numFmtId="165" fontId="1" fillId="3" borderId="2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5" fillId="0" borderId="3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1" fontId="1" fillId="0" borderId="2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tabSelected="1" topLeftCell="A28" workbookViewId="0">
      <selection activeCell="C34" sqref="C34"/>
    </sheetView>
  </sheetViews>
  <sheetFormatPr defaultColWidth="9.109375" defaultRowHeight="20.399999999999999" x14ac:dyDescent="0.35"/>
  <cols>
    <col min="1" max="1" width="69.44140625" style="2" customWidth="1"/>
    <col min="2" max="2" width="9.109375" style="3"/>
    <col min="3" max="4" width="12" style="13" customWidth="1"/>
    <col min="5" max="5" width="12" style="22" customWidth="1"/>
    <col min="6" max="7" width="12" style="2" customWidth="1"/>
    <col min="8" max="16384" width="9.109375" style="2"/>
  </cols>
  <sheetData>
    <row r="1" spans="1:7" x14ac:dyDescent="0.35">
      <c r="A1" s="29" t="s">
        <v>14</v>
      </c>
      <c r="B1" s="29"/>
      <c r="C1" s="29"/>
      <c r="D1" s="29"/>
      <c r="E1" s="29"/>
    </row>
    <row r="2" spans="1:7" x14ac:dyDescent="0.35">
      <c r="A2" s="29" t="s">
        <v>31</v>
      </c>
      <c r="B2" s="29"/>
      <c r="C2" s="29"/>
      <c r="D2" s="29"/>
      <c r="E2" s="29"/>
    </row>
    <row r="3" spans="1:7" x14ac:dyDescent="0.35">
      <c r="A3" s="1"/>
    </row>
    <row r="4" spans="1:7" ht="51" customHeight="1" x14ac:dyDescent="0.35">
      <c r="A4" s="34" t="s">
        <v>32</v>
      </c>
      <c r="B4" s="34"/>
      <c r="C4" s="34"/>
      <c r="D4" s="34"/>
      <c r="E4" s="34"/>
    </row>
    <row r="5" spans="1:7" ht="15.75" customHeight="1" x14ac:dyDescent="0.35">
      <c r="A5" s="30" t="s">
        <v>15</v>
      </c>
      <c r="B5" s="30"/>
      <c r="C5" s="30"/>
      <c r="D5" s="30"/>
      <c r="E5" s="30"/>
    </row>
    <row r="6" spans="1:7" x14ac:dyDescent="0.35">
      <c r="A6" s="4"/>
    </row>
    <row r="7" spans="1:7" x14ac:dyDescent="0.35">
      <c r="A7" s="12" t="s">
        <v>16</v>
      </c>
    </row>
    <row r="8" spans="1:7" x14ac:dyDescent="0.35">
      <c r="A8" s="1"/>
    </row>
    <row r="9" spans="1:7" x14ac:dyDescent="0.35">
      <c r="A9" s="31" t="s">
        <v>25</v>
      </c>
      <c r="B9" s="32" t="s">
        <v>17</v>
      </c>
      <c r="C9" s="33" t="s">
        <v>30</v>
      </c>
      <c r="D9" s="33"/>
      <c r="E9" s="33"/>
    </row>
    <row r="10" spans="1:7" ht="40.799999999999997" x14ac:dyDescent="0.35">
      <c r="A10" s="31"/>
      <c r="B10" s="32"/>
      <c r="C10" s="27" t="s">
        <v>18</v>
      </c>
      <c r="D10" s="27" t="s">
        <v>19</v>
      </c>
      <c r="E10" s="28" t="s">
        <v>13</v>
      </c>
    </row>
    <row r="11" spans="1:7" x14ac:dyDescent="0.35">
      <c r="A11" s="5" t="s">
        <v>20</v>
      </c>
      <c r="B11" s="6" t="s">
        <v>10</v>
      </c>
      <c r="C11" s="24">
        <v>111</v>
      </c>
      <c r="D11" s="24">
        <f>C11</f>
        <v>111</v>
      </c>
      <c r="E11" s="24">
        <f>D11</f>
        <v>111</v>
      </c>
    </row>
    <row r="12" spans="1:7" ht="27.6" x14ac:dyDescent="0.35">
      <c r="A12" s="9" t="s">
        <v>22</v>
      </c>
      <c r="B12" s="6" t="s">
        <v>2</v>
      </c>
      <c r="C12" s="14">
        <f>(C13-C32)/C11</f>
        <v>1361.9697635135137</v>
      </c>
      <c r="D12" s="14">
        <f t="shared" ref="D12:E12" si="0">(D13-D32)/D11</f>
        <v>340.49244087837843</v>
      </c>
      <c r="E12" s="14">
        <f t="shared" si="0"/>
        <v>340.49244087837843</v>
      </c>
    </row>
    <row r="13" spans="1:7" ht="27.6" x14ac:dyDescent="0.35">
      <c r="A13" s="5" t="s">
        <v>11</v>
      </c>
      <c r="B13" s="6" t="s">
        <v>2</v>
      </c>
      <c r="C13" s="23">
        <f>C15+C29+C30+C33+C31+C32</f>
        <v>151386.64375000002</v>
      </c>
      <c r="D13" s="23">
        <f t="shared" ref="D13:E13" si="1">D15+D29+D30+D33+D31+D32</f>
        <v>38002.660937500004</v>
      </c>
      <c r="E13" s="23">
        <f t="shared" si="1"/>
        <v>38002.660937500004</v>
      </c>
    </row>
    <row r="14" spans="1:7" x14ac:dyDescent="0.35">
      <c r="A14" s="7" t="s">
        <v>0</v>
      </c>
      <c r="B14" s="8"/>
      <c r="C14" s="14">
        <v>0</v>
      </c>
      <c r="D14" s="20">
        <f t="shared" ref="D14:E33" si="2">C14</f>
        <v>0</v>
      </c>
      <c r="E14" s="20">
        <f t="shared" si="2"/>
        <v>0</v>
      </c>
      <c r="G14" s="13"/>
    </row>
    <row r="15" spans="1:7" ht="27.6" x14ac:dyDescent="0.35">
      <c r="A15" s="5" t="s">
        <v>12</v>
      </c>
      <c r="B15" s="6" t="s">
        <v>2</v>
      </c>
      <c r="C15" s="23">
        <f>C17+C20+C23+C26</f>
        <v>126787.50000000001</v>
      </c>
      <c r="D15" s="23">
        <f t="shared" ref="D15:E15" si="3">D17+D20+D23+D26</f>
        <v>31696.875000000004</v>
      </c>
      <c r="E15" s="23">
        <f t="shared" si="3"/>
        <v>31696.875000000004</v>
      </c>
    </row>
    <row r="16" spans="1:7" x14ac:dyDescent="0.35">
      <c r="A16" s="7" t="s">
        <v>1</v>
      </c>
      <c r="B16" s="8"/>
      <c r="C16" s="14">
        <v>0</v>
      </c>
      <c r="D16" s="20">
        <f t="shared" si="2"/>
        <v>0</v>
      </c>
      <c r="E16" s="20">
        <f t="shared" si="2"/>
        <v>0</v>
      </c>
    </row>
    <row r="17" spans="1:7" s="17" customFormat="1" ht="27.6" x14ac:dyDescent="0.35">
      <c r="A17" s="15" t="s">
        <v>26</v>
      </c>
      <c r="B17" s="16" t="s">
        <v>2</v>
      </c>
      <c r="C17" s="26">
        <v>8827.2999999999993</v>
      </c>
      <c r="D17" s="26">
        <f>C17/4</f>
        <v>2206.8249999999998</v>
      </c>
      <c r="E17" s="26">
        <f t="shared" si="2"/>
        <v>2206.8249999999998</v>
      </c>
    </row>
    <row r="18" spans="1:7" s="17" customFormat="1" x14ac:dyDescent="0.35">
      <c r="A18" s="18" t="s">
        <v>4</v>
      </c>
      <c r="B18" s="19" t="s">
        <v>3</v>
      </c>
      <c r="C18" s="21">
        <v>4</v>
      </c>
      <c r="D18" s="20">
        <f t="shared" si="2"/>
        <v>4</v>
      </c>
      <c r="E18" s="20">
        <f t="shared" si="2"/>
        <v>4</v>
      </c>
    </row>
    <row r="19" spans="1:7" s="17" customFormat="1" ht="21.9" customHeight="1" x14ac:dyDescent="0.35">
      <c r="A19" s="18" t="s">
        <v>23</v>
      </c>
      <c r="B19" s="16" t="s">
        <v>24</v>
      </c>
      <c r="C19" s="20">
        <f>C17/C18/12*1000+200</f>
        <v>184102.08333333331</v>
      </c>
      <c r="D19" s="20">
        <f t="shared" si="2"/>
        <v>184102.08333333331</v>
      </c>
      <c r="E19" s="20">
        <f t="shared" si="2"/>
        <v>184102.08333333331</v>
      </c>
    </row>
    <row r="20" spans="1:7" s="17" customFormat="1" ht="27.6" x14ac:dyDescent="0.35">
      <c r="A20" s="15" t="s">
        <v>27</v>
      </c>
      <c r="B20" s="16" t="s">
        <v>2</v>
      </c>
      <c r="C20" s="26">
        <v>99182.6</v>
      </c>
      <c r="D20" s="26">
        <f>C20/4</f>
        <v>24795.65</v>
      </c>
      <c r="E20" s="26">
        <f t="shared" si="2"/>
        <v>24795.65</v>
      </c>
    </row>
    <row r="21" spans="1:7" x14ac:dyDescent="0.35">
      <c r="A21" s="9" t="s">
        <v>4</v>
      </c>
      <c r="B21" s="10" t="s">
        <v>3</v>
      </c>
      <c r="C21" s="21">
        <v>34.1</v>
      </c>
      <c r="D21" s="20">
        <f t="shared" si="2"/>
        <v>34.1</v>
      </c>
      <c r="E21" s="20">
        <f t="shared" si="2"/>
        <v>34.1</v>
      </c>
    </row>
    <row r="22" spans="1:7" ht="21.9" customHeight="1" x14ac:dyDescent="0.35">
      <c r="A22" s="9" t="s">
        <v>23</v>
      </c>
      <c r="B22" s="6" t="s">
        <v>24</v>
      </c>
      <c r="C22" s="20">
        <f>C20/12/C21*1000</f>
        <v>242381.72043010753</v>
      </c>
      <c r="D22" s="20">
        <f t="shared" si="2"/>
        <v>242381.72043010753</v>
      </c>
      <c r="E22" s="20">
        <f t="shared" si="2"/>
        <v>242381.72043010753</v>
      </c>
    </row>
    <row r="23" spans="1:7" ht="38.4" x14ac:dyDescent="0.35">
      <c r="A23" s="11" t="s">
        <v>29</v>
      </c>
      <c r="B23" s="6" t="s">
        <v>2</v>
      </c>
      <c r="C23" s="26">
        <v>5203.5</v>
      </c>
      <c r="D23" s="26">
        <f>C23/4</f>
        <v>1300.875</v>
      </c>
      <c r="E23" s="26">
        <f t="shared" si="2"/>
        <v>1300.875</v>
      </c>
    </row>
    <row r="24" spans="1:7" x14ac:dyDescent="0.35">
      <c r="A24" s="9" t="s">
        <v>4</v>
      </c>
      <c r="B24" s="10" t="s">
        <v>3</v>
      </c>
      <c r="C24" s="21">
        <v>3</v>
      </c>
      <c r="D24" s="20">
        <f t="shared" si="2"/>
        <v>3</v>
      </c>
      <c r="E24" s="20">
        <f t="shared" si="2"/>
        <v>3</v>
      </c>
    </row>
    <row r="25" spans="1:7" ht="21.9" customHeight="1" x14ac:dyDescent="0.35">
      <c r="A25" s="9" t="s">
        <v>23</v>
      </c>
      <c r="B25" s="6" t="s">
        <v>24</v>
      </c>
      <c r="C25" s="20">
        <f>C23/C24/12*1000</f>
        <v>144541.66666666666</v>
      </c>
      <c r="D25" s="20">
        <f t="shared" si="2"/>
        <v>144541.66666666666</v>
      </c>
      <c r="E25" s="20">
        <f t="shared" si="2"/>
        <v>144541.66666666666</v>
      </c>
    </row>
    <row r="26" spans="1:7" ht="27.6" x14ac:dyDescent="0.35">
      <c r="A26" s="5" t="s">
        <v>21</v>
      </c>
      <c r="B26" s="25" t="s">
        <v>2</v>
      </c>
      <c r="C26" s="26">
        <v>13574.1</v>
      </c>
      <c r="D26" s="26">
        <f>C26/4</f>
        <v>3393.5250000000001</v>
      </c>
      <c r="E26" s="26">
        <f t="shared" si="2"/>
        <v>3393.5250000000001</v>
      </c>
    </row>
    <row r="27" spans="1:7" x14ac:dyDescent="0.35">
      <c r="A27" s="9" t="s">
        <v>4</v>
      </c>
      <c r="B27" s="10" t="s">
        <v>3</v>
      </c>
      <c r="C27" s="21">
        <v>17.5</v>
      </c>
      <c r="D27" s="20">
        <f t="shared" si="2"/>
        <v>17.5</v>
      </c>
      <c r="E27" s="20">
        <f t="shared" si="2"/>
        <v>17.5</v>
      </c>
    </row>
    <row r="28" spans="1:7" ht="21.9" customHeight="1" x14ac:dyDescent="0.35">
      <c r="A28" s="9" t="s">
        <v>23</v>
      </c>
      <c r="B28" s="6" t="s">
        <v>24</v>
      </c>
      <c r="C28" s="20">
        <f>C26/12/C27*1000</f>
        <v>64638.571428571428</v>
      </c>
      <c r="D28" s="20">
        <f t="shared" si="2"/>
        <v>64638.571428571428</v>
      </c>
      <c r="E28" s="20">
        <f t="shared" si="2"/>
        <v>64638.571428571428</v>
      </c>
    </row>
    <row r="29" spans="1:7" ht="27.6" x14ac:dyDescent="0.35">
      <c r="A29" s="5" t="s">
        <v>5</v>
      </c>
      <c r="B29" s="6" t="s">
        <v>2</v>
      </c>
      <c r="C29" s="23">
        <f>C15*10.05%</f>
        <v>12742.143750000003</v>
      </c>
      <c r="D29" s="23">
        <f t="shared" ref="D29:E29" si="4">D15*10.05%</f>
        <v>3185.5359375000007</v>
      </c>
      <c r="E29" s="23">
        <f t="shared" si="4"/>
        <v>3185.5359375000007</v>
      </c>
      <c r="G29" s="2" t="s">
        <v>28</v>
      </c>
    </row>
    <row r="30" spans="1:7" ht="36.6" x14ac:dyDescent="0.35">
      <c r="A30" s="11" t="s">
        <v>6</v>
      </c>
      <c r="B30" s="6" t="s">
        <v>2</v>
      </c>
      <c r="C30" s="23">
        <v>3730</v>
      </c>
      <c r="D30" s="26">
        <f>C30/4</f>
        <v>932.5</v>
      </c>
      <c r="E30" s="26">
        <f t="shared" si="2"/>
        <v>932.5</v>
      </c>
    </row>
    <row r="31" spans="1:7" ht="27.6" x14ac:dyDescent="0.35">
      <c r="A31" s="11" t="s">
        <v>7</v>
      </c>
      <c r="B31" s="6" t="s">
        <v>2</v>
      </c>
      <c r="C31" s="14">
        <v>0</v>
      </c>
      <c r="D31" s="20">
        <f t="shared" si="2"/>
        <v>0</v>
      </c>
      <c r="E31" s="20">
        <f t="shared" si="2"/>
        <v>0</v>
      </c>
    </row>
    <row r="32" spans="1:7" ht="36.6" x14ac:dyDescent="0.35">
      <c r="A32" s="11" t="s">
        <v>8</v>
      </c>
      <c r="B32" s="6" t="s">
        <v>2</v>
      </c>
      <c r="C32" s="23">
        <v>208</v>
      </c>
      <c r="D32" s="23">
        <v>208</v>
      </c>
      <c r="E32" s="23">
        <v>208</v>
      </c>
    </row>
    <row r="33" spans="1:6" ht="38.25" customHeight="1" x14ac:dyDescent="0.35">
      <c r="A33" s="11" t="s">
        <v>9</v>
      </c>
      <c r="B33" s="6" t="s">
        <v>2</v>
      </c>
      <c r="C33" s="23">
        <v>7919</v>
      </c>
      <c r="D33" s="26">
        <f>C33/4</f>
        <v>1979.75</v>
      </c>
      <c r="E33" s="26">
        <f t="shared" si="2"/>
        <v>1979.75</v>
      </c>
      <c r="F33" s="2">
        <v>0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Невская СШ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2021-03-29T12:44:35Z</dcterms:modified>
</cp:coreProperties>
</file>